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Поч овр 4_ 4 кат " sheetId="1" r:id="rId1"/>
  </sheets>
  <externalReferences>
    <externalReference r:id="rId2"/>
  </externalReferences>
  <definedNames>
    <definedName name="Z_34DE7953_6351_4043_AF0F_B57C163275A5_.wvu.PrintArea" localSheetId="0" hidden="1">'Поч овр 4_ 4 кат '!$A$1:$G$85</definedName>
    <definedName name="Z_34DE7953_6351_4043_AF0F_B57C163275A5_.wvu.Rows" localSheetId="0" hidden="1">'Поч овр 4_ 4 кат '!$25:$25,'Поч овр 4_ 4 кат '!$63:$69,'Поч овр 4_ 4 кат '!$74:$74</definedName>
    <definedName name="Z_70B5A381_0726_4FFC_AC17_C39805B22ABF_.wvu.PrintArea" localSheetId="0" hidden="1">'Поч овр 4_ 4 кат '!$A$1:$G$85</definedName>
    <definedName name="Z_70B5A381_0726_4FFC_AC17_C39805B22ABF_.wvu.Rows" localSheetId="0" hidden="1">'Поч овр 4_ 4 кат '!$25:$25,'Поч овр 4_ 4 кат '!$63:$69,'Поч овр 4_ 4 кат '!$74:$74</definedName>
    <definedName name="Z_7CE7353B_D7FE_4E0F_A5FD_2886423156B2_.wvu.PrintArea" localSheetId="0" hidden="1">'Поч овр 4_ 4 кат '!$A$1:$G$85</definedName>
    <definedName name="Z_7CE7353B_D7FE_4E0F_A5FD_2886423156B2_.wvu.Rows" localSheetId="0" hidden="1">'Поч овр 4_ 4 кат '!$25:$25,'Поч овр 4_ 4 кат '!$63:$69,'Поч овр 4_ 4 кат '!$74:$74</definedName>
    <definedName name="_xlnm.Print_Area" localSheetId="0">'Поч овр 4_ 4 кат '!$A$1:$G$85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G24" i="1"/>
  <c r="E25" i="1"/>
  <c r="F25" i="1"/>
  <c r="G25" i="1"/>
  <c r="E26" i="1"/>
  <c r="F26" i="1"/>
  <c r="E33" i="1"/>
  <c r="D53" i="1"/>
  <c r="D54" i="1"/>
  <c r="D52" i="1" s="1"/>
  <c r="D45" i="1" s="1"/>
  <c r="D61" i="1"/>
  <c r="E73" i="1"/>
  <c r="E74" i="1"/>
  <c r="D35" i="1" l="1"/>
  <c r="D50" i="1"/>
</calcChain>
</file>

<file path=xl/sharedStrings.xml><?xml version="1.0" encoding="utf-8"?>
<sst xmlns="http://schemas.openxmlformats.org/spreadsheetml/2006/main" count="100" uniqueCount="89">
  <si>
    <t>268-1000</t>
  </si>
  <si>
    <t>М.П.</t>
  </si>
  <si>
    <t>О.В. Прокофьева</t>
  </si>
  <si>
    <t>Исполнительный директор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</si>
  <si>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</si>
  <si>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</si>
  <si>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</si>
  <si>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</si>
  <si>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ООО "Центр-СБК"/ООО "Мой дом"/АО "Мой дом"</t>
  </si>
  <si>
    <t>Итого:</t>
  </si>
  <si>
    <t>не проводился</t>
  </si>
  <si>
    <t>Организация (подрядчик)</t>
  </si>
  <si>
    <t>АО "Комфортис"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</si>
  <si>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</si>
  <si>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</si>
  <si>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</si>
  <si>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</si>
  <si>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</si>
  <si>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</si>
  <si>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Барьер ООО</t>
  </si>
  <si>
    <t>Март 2021 г.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</si>
  <si>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</si>
  <si>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</si>
  <si>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</si>
  <si>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</si>
  <si>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</si>
  <si>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</si>
  <si>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</si>
  <si>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</si>
  <si>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</si>
  <si>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</si>
  <si>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</si>
  <si>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</si>
  <si>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</si>
  <si>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 xml:space="preserve">ООО "Белинка НН"/ООО "Форест МН"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</si>
  <si>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</si>
  <si>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</si>
  <si>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</si>
  <si>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</si>
  <si>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</si>
  <si>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</si>
  <si>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</si>
  <si>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ИП Иванов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</si>
  <si>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</si>
  <si>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</si>
  <si>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</si>
  <si>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</si>
  <si>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</si>
  <si>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</si>
  <si>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 МКД к сезонной эксплуатации : очистка кровель,   приведение в порядок чердачных и подвальных помещений , прочие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</si>
  <si>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</si>
  <si>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</si>
  <si>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</si>
  <si>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</si>
  <si>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</si>
  <si>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</si>
  <si>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</si>
  <si>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</si>
  <si>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</si>
  <si>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</si>
  <si>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</si>
  <si>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</si>
  <si>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</si>
  <si>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</si>
  <si>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</si>
  <si>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</si>
  <si>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</si>
  <si>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</si>
  <si>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</t>
  </si>
  <si>
    <t xml:space="preserve">Начислено 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</si>
  <si>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</si>
  <si>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</si>
  <si>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</si>
  <si>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</si>
  <si>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</si>
  <si>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15.11.2011г.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</si>
  <si>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</si>
  <si>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</si>
  <si>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</si>
  <si>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</si>
  <si>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</si>
  <si>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</si>
  <si>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</si>
  <si>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</si>
  <si>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>Год постройки</t>
  </si>
  <si>
    <t>Почаинский овраг дом № 4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</si>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</sst>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3" fontId="3" fillId="0" borderId="3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43" fontId="7" fillId="0" borderId="8" xfId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43" fontId="3" fillId="0" borderId="14" xfId="0" applyNumberFormat="1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43" fontId="3" fillId="0" borderId="17" xfId="0" applyNumberFormat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0" fillId="0" borderId="2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justify" vertical="center"/>
    </xf>
    <xf numFmtId="0" fontId="10" fillId="0" borderId="24" xfId="0" applyFont="1" applyFill="1" applyBorder="1" applyAlignment="1">
      <alignment horizontal="center" vertical="center" wrapText="1"/>
    </xf>
    <xf numFmtId="43" fontId="3" fillId="0" borderId="17" xfId="1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11" fillId="0" borderId="20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justify" vertical="center"/>
    </xf>
    <xf numFmtId="43" fontId="12" fillId="0" borderId="20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30" xfId="0" applyFont="1" applyFill="1" applyBorder="1" applyAlignment="1">
      <alignment horizontal="justify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justify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justify" vertical="top"/>
    </xf>
    <xf numFmtId="0" fontId="10" fillId="0" borderId="29" xfId="0" applyFont="1" applyFill="1" applyBorder="1" applyAlignment="1">
      <alignment horizontal="justify" vertical="top"/>
    </xf>
    <xf numFmtId="0" fontId="10" fillId="0" borderId="30" xfId="0" applyFont="1" applyFill="1" applyBorder="1" applyAlignment="1">
      <alignment horizontal="justify" vertical="top"/>
    </xf>
    <xf numFmtId="0" fontId="10" fillId="0" borderId="39" xfId="0" applyFont="1" applyFill="1" applyBorder="1" applyAlignment="1">
      <alignment horizontal="justify" vertical="top"/>
    </xf>
    <xf numFmtId="0" fontId="10" fillId="0" borderId="41" xfId="0" applyFont="1" applyFill="1" applyBorder="1" applyAlignment="1">
      <alignment horizontal="justify" vertical="top"/>
    </xf>
    <xf numFmtId="0" fontId="10" fillId="0" borderId="41" xfId="0" applyFont="1" applyFill="1" applyBorder="1" applyAlignment="1">
      <alignment horizontal="justify" vertical="center"/>
    </xf>
    <xf numFmtId="0" fontId="10" fillId="0" borderId="42" xfId="0" applyFont="1" applyFill="1" applyBorder="1" applyAlignment="1">
      <alignment horizontal="justify" vertical="center"/>
    </xf>
    <xf numFmtId="0" fontId="10" fillId="0" borderId="43" xfId="0" applyFont="1" applyFill="1" applyBorder="1" applyAlignment="1">
      <alignment horizontal="justify" vertical="center"/>
    </xf>
    <xf numFmtId="43" fontId="12" fillId="0" borderId="20" xfId="1" applyFont="1" applyFill="1" applyBorder="1" applyAlignment="1">
      <alignment horizontal="center" vertical="top"/>
    </xf>
    <xf numFmtId="43" fontId="12" fillId="0" borderId="6" xfId="1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19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39" fontId="3" fillId="0" borderId="29" xfId="1" applyNumberFormat="1" applyFont="1" applyFill="1" applyBorder="1" applyAlignment="1">
      <alignment horizontal="right" vertical="top"/>
    </xf>
    <xf numFmtId="43" fontId="3" fillId="0" borderId="29" xfId="1" applyFont="1" applyFill="1" applyBorder="1" applyAlignment="1">
      <alignment horizontal="justify" vertical="top"/>
    </xf>
    <xf numFmtId="0" fontId="3" fillId="0" borderId="29" xfId="0" applyFont="1" applyFill="1" applyBorder="1" applyAlignment="1">
      <alignment horizontal="justify" vertical="top"/>
    </xf>
    <xf numFmtId="0" fontId="1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6" fillId="0" borderId="0" xfId="0" applyFont="1" applyFill="1"/>
    <xf numFmtId="43" fontId="4" fillId="0" borderId="0" xfId="0" applyNumberFormat="1" applyFont="1" applyFill="1"/>
    <xf numFmtId="0" fontId="14" fillId="0" borderId="0" xfId="0" applyFont="1" applyFill="1" applyAlignment="1">
      <alignment horizontal="center"/>
    </xf>
    <xf numFmtId="43" fontId="16" fillId="0" borderId="0" xfId="1" applyFont="1" applyFill="1" applyBorder="1"/>
    <xf numFmtId="0" fontId="7" fillId="0" borderId="0" xfId="0" applyFont="1" applyFill="1"/>
    <xf numFmtId="0" fontId="17" fillId="0" borderId="0" xfId="0" applyFont="1" applyFill="1"/>
    <xf numFmtId="43" fontId="17" fillId="0" borderId="0" xfId="1" applyFont="1" applyFill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28"/>
  <sheetViews>
    <sheetView tabSelected="1" view="pageBreakPreview" zoomScale="90" zoomScaleSheetLayoutView="90" workbookViewId="0">
      <selection activeCell="A36" sqref="A36:C36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6.140625" style="1" customWidth="1"/>
    <col min="4" max="4" width="13.5703125" style="1" customWidth="1"/>
    <col min="5" max="5" width="23.7109375" style="1" customWidth="1"/>
    <col min="6" max="6" width="16" style="1" bestFit="1" customWidth="1"/>
    <col min="7" max="7" width="19" style="1" customWidth="1"/>
    <col min="8" max="8" width="10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56" t="s">
        <v>88</v>
      </c>
      <c r="B2" s="156"/>
      <c r="C2" s="156"/>
      <c r="D2" s="156"/>
      <c r="E2" s="156"/>
      <c r="F2" s="156"/>
      <c r="G2" s="156"/>
      <c r="H2" s="1">
        <v>1</v>
      </c>
    </row>
    <row r="3" spans="1:16" s="153" customFormat="1" ht="18" x14ac:dyDescent="0.25">
      <c r="A3" s="155" t="s">
        <v>87</v>
      </c>
      <c r="B3" s="155"/>
      <c r="C3" s="155"/>
      <c r="D3" s="155"/>
      <c r="E3" s="155"/>
      <c r="F3" s="155"/>
      <c r="G3" s="155"/>
      <c r="I3" s="2"/>
      <c r="J3" s="2"/>
      <c r="K3" s="2"/>
      <c r="L3" s="4"/>
      <c r="M3" s="3"/>
      <c r="N3" s="3"/>
      <c r="O3" s="2"/>
      <c r="P3" s="2"/>
    </row>
    <row r="4" spans="1:16" s="153" customFormat="1" ht="20.25" x14ac:dyDescent="0.3">
      <c r="A4" s="154" t="s">
        <v>86</v>
      </c>
      <c r="B4" s="154"/>
      <c r="C4" s="154"/>
      <c r="D4" s="154"/>
      <c r="E4" s="154"/>
      <c r="F4" s="154"/>
      <c r="G4" s="154"/>
      <c r="I4" s="2"/>
      <c r="J4" s="2"/>
      <c r="K4" s="2"/>
      <c r="L4" s="4"/>
      <c r="M4" s="3"/>
      <c r="N4" s="3"/>
      <c r="O4" s="2"/>
      <c r="P4" s="2"/>
    </row>
    <row r="5" spans="1:16" s="148" customFormat="1" ht="20.25" x14ac:dyDescent="0.3">
      <c r="A5" s="152" t="s">
        <v>85</v>
      </c>
      <c r="B5" s="152"/>
      <c r="C5" s="152"/>
      <c r="D5" s="152"/>
      <c r="E5" s="152"/>
      <c r="F5" s="152"/>
      <c r="G5" s="152"/>
      <c r="I5" s="149"/>
      <c r="J5" s="149"/>
      <c r="K5" s="149"/>
      <c r="L5" s="151"/>
      <c r="M5" s="150"/>
      <c r="N5" s="150"/>
      <c r="O5" s="149"/>
      <c r="P5" s="149"/>
    </row>
    <row r="7" spans="1:16" x14ac:dyDescent="0.3">
      <c r="A7" s="1" t="s">
        <v>84</v>
      </c>
      <c r="B7" s="1">
        <v>1917</v>
      </c>
      <c r="C7" s="1" t="s">
        <v>83</v>
      </c>
    </row>
    <row r="8" spans="1:16" s="144" customFormat="1" ht="15.75" x14ac:dyDescent="0.25">
      <c r="A8" s="144" t="s">
        <v>82</v>
      </c>
      <c r="B8" s="147">
        <v>368.5</v>
      </c>
      <c r="C8" s="144" t="s">
        <v>81</v>
      </c>
      <c r="I8" s="2"/>
      <c r="J8" s="2"/>
      <c r="K8" s="2"/>
      <c r="L8" s="4"/>
      <c r="M8" s="3"/>
      <c r="N8" s="3"/>
      <c r="O8" s="2"/>
      <c r="P8" s="2"/>
    </row>
    <row r="9" spans="1:16" s="144" customFormat="1" ht="15.75" x14ac:dyDescent="0.25">
      <c r="A9" s="144" t="s">
        <v>80</v>
      </c>
      <c r="B9" s="144" t="s">
        <v>79</v>
      </c>
      <c r="I9" s="2"/>
      <c r="J9" s="2"/>
      <c r="K9" s="2"/>
      <c r="L9" s="4"/>
      <c r="M9" s="3"/>
      <c r="N9" s="3"/>
      <c r="O9" s="2"/>
      <c r="P9" s="2"/>
    </row>
    <row r="10" spans="1:16" s="144" customFormat="1" ht="15.75" x14ac:dyDescent="0.25">
      <c r="B10" s="144" t="s">
        <v>78</v>
      </c>
      <c r="I10" s="2"/>
      <c r="J10" s="2"/>
      <c r="K10" s="2"/>
      <c r="L10" s="4"/>
      <c r="M10" s="3"/>
      <c r="N10" s="3"/>
      <c r="O10" s="2"/>
      <c r="P10" s="2"/>
    </row>
    <row r="12" spans="1:16" s="144" customFormat="1" ht="15.75" x14ac:dyDescent="0.25">
      <c r="A12" s="144" t="s">
        <v>77</v>
      </c>
      <c r="D12" s="144" t="s">
        <v>76</v>
      </c>
      <c r="I12" s="2"/>
      <c r="J12" s="2"/>
      <c r="K12" s="2"/>
      <c r="L12" s="4"/>
      <c r="M12" s="3"/>
      <c r="N12" s="3"/>
      <c r="O12" s="2"/>
      <c r="P12" s="2"/>
    </row>
    <row r="13" spans="1:16" s="144" customFormat="1" ht="15.75" x14ac:dyDescent="0.25">
      <c r="A13" s="144" t="s">
        <v>75</v>
      </c>
      <c r="I13" s="2"/>
      <c r="J13" s="145"/>
      <c r="K13" s="2"/>
      <c r="L13" s="4"/>
      <c r="M13" s="3"/>
      <c r="N13" s="3"/>
      <c r="O13" s="2"/>
      <c r="P13" s="2"/>
    </row>
    <row r="15" spans="1:16" x14ac:dyDescent="0.3">
      <c r="A15" s="1" t="s">
        <v>74</v>
      </c>
      <c r="P15" s="145"/>
    </row>
    <row r="16" spans="1:16" x14ac:dyDescent="0.3">
      <c r="A16" s="1" t="s">
        <v>73</v>
      </c>
      <c r="O16" s="145"/>
      <c r="P16" s="145"/>
    </row>
    <row r="17" spans="1:16" x14ac:dyDescent="0.3">
      <c r="O17" s="145"/>
    </row>
    <row r="18" spans="1:16" ht="20.25" x14ac:dyDescent="0.3">
      <c r="A18" s="146" t="s">
        <v>72</v>
      </c>
      <c r="B18" s="146"/>
      <c r="C18" s="146"/>
      <c r="D18" s="146"/>
      <c r="E18" s="146"/>
      <c r="F18" s="146"/>
      <c r="G18" s="146"/>
      <c r="O18" s="145"/>
    </row>
    <row r="19" spans="1:16" s="144" customFormat="1" ht="15.75" x14ac:dyDescent="0.25">
      <c r="A19" s="144" t="s">
        <v>71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>
      <c r="C20" s="144"/>
    </row>
    <row r="21" spans="1:16" s="5" customFormat="1" ht="49.5" x14ac:dyDescent="0.25">
      <c r="A21" s="143" t="s">
        <v>70</v>
      </c>
      <c r="B21" s="140" t="s">
        <v>69</v>
      </c>
      <c r="C21" s="140" t="s">
        <v>68</v>
      </c>
      <c r="D21" s="142" t="s">
        <v>67</v>
      </c>
      <c r="E21" s="141"/>
      <c r="F21" s="140" t="s">
        <v>66</v>
      </c>
      <c r="G21" s="139" t="s">
        <v>65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38"/>
      <c r="B22" s="137" t="s">
        <v>64</v>
      </c>
      <c r="C22" s="137" t="s">
        <v>64</v>
      </c>
      <c r="D22" s="137" t="s">
        <v>63</v>
      </c>
      <c r="E22" s="137" t="s">
        <v>62</v>
      </c>
      <c r="F22" s="137" t="s">
        <v>61</v>
      </c>
      <c r="G22" s="136" t="s">
        <v>60</v>
      </c>
      <c r="H22" s="9"/>
      <c r="I22" s="9"/>
      <c r="L22" s="8"/>
      <c r="M22" s="7"/>
      <c r="N22" s="7"/>
    </row>
    <row r="23" spans="1:16" s="5" customFormat="1" ht="33" x14ac:dyDescent="0.25">
      <c r="A23" s="135" t="s">
        <v>59</v>
      </c>
      <c r="B23" s="134">
        <v>13671.34</v>
      </c>
      <c r="C23" s="134">
        <v>18493.800000000003</v>
      </c>
      <c r="D23" s="134">
        <v>9857.6209868073929</v>
      </c>
      <c r="E23" s="134">
        <f>B23-C23</f>
        <v>-4822.4600000000028</v>
      </c>
      <c r="F23" s="134">
        <f>D23+B23-C23</f>
        <v>5035.1609868073901</v>
      </c>
      <c r="G23" s="133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35" t="s">
        <v>58</v>
      </c>
      <c r="B24" s="134">
        <v>4982.12</v>
      </c>
      <c r="C24" s="134">
        <v>6739.52</v>
      </c>
      <c r="D24" s="134">
        <v>3473.7700000000114</v>
      </c>
      <c r="E24" s="134">
        <f>B24-C24</f>
        <v>-1757.4000000000005</v>
      </c>
      <c r="F24" s="134">
        <f>D24+B24-C24</f>
        <v>1716.3700000000099</v>
      </c>
      <c r="G24" s="133">
        <f>C24-D61</f>
        <v>-27140.48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35" t="s">
        <v>57</v>
      </c>
      <c r="B25" s="134"/>
      <c r="C25" s="134"/>
      <c r="D25" s="134">
        <v>-110.76000000000047</v>
      </c>
      <c r="E25" s="134">
        <f>B25-C25</f>
        <v>0</v>
      </c>
      <c r="F25" s="134">
        <f>D25+B25-C25</f>
        <v>-110.76000000000047</v>
      </c>
      <c r="G25" s="133">
        <f>C25-D67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135" t="s">
        <v>56</v>
      </c>
      <c r="B26" s="134">
        <v>1614.04</v>
      </c>
      <c r="C26" s="134">
        <v>2183.35</v>
      </c>
      <c r="D26" s="134">
        <v>1236.3090131925928</v>
      </c>
      <c r="E26" s="134">
        <f>B26-C26</f>
        <v>-569.30999999999995</v>
      </c>
      <c r="F26" s="134">
        <f>D26+B26-C26</f>
        <v>666.99901319259288</v>
      </c>
      <c r="G26" s="133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32" t="s">
        <v>55</v>
      </c>
      <c r="B27" s="132"/>
      <c r="C27" s="132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62"/>
      <c r="B28" s="62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5" customFormat="1" ht="20.25" x14ac:dyDescent="0.25">
      <c r="A29" s="131" t="s">
        <v>54</v>
      </c>
      <c r="B29" s="131"/>
      <c r="C29" s="131"/>
      <c r="D29" s="131"/>
      <c r="E29" s="131"/>
      <c r="F29" s="131"/>
      <c r="G29" s="131"/>
      <c r="H29" s="10"/>
      <c r="I29" s="9"/>
      <c r="J29" s="6"/>
      <c r="K29" s="6"/>
      <c r="L29" s="8"/>
      <c r="M29" s="7"/>
      <c r="N29" s="7"/>
      <c r="O29" s="6"/>
      <c r="P29" s="6"/>
    </row>
    <row r="30" spans="1:16" s="5" customFormat="1" x14ac:dyDescent="0.25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59.25" customHeight="1" x14ac:dyDescent="0.3">
      <c r="A31" s="130" t="s">
        <v>53</v>
      </c>
      <c r="B31" s="130"/>
      <c r="C31" s="130"/>
      <c r="D31" s="130"/>
      <c r="E31" s="130"/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5" customFormat="1" ht="17.25" thickBot="1" x14ac:dyDescent="0.3">
      <c r="A32" s="10"/>
      <c r="B32" s="10"/>
      <c r="C32" s="10"/>
      <c r="D32" s="10"/>
      <c r="E32" s="10"/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5" customFormat="1" ht="17.25" thickBot="1" x14ac:dyDescent="0.3">
      <c r="A33" s="129" t="s">
        <v>52</v>
      </c>
      <c r="B33" s="129"/>
      <c r="C33" s="129"/>
      <c r="D33" s="129"/>
      <c r="E33" s="128">
        <f>B23+B26</f>
        <v>15285.380000000001</v>
      </c>
      <c r="F33" s="10"/>
      <c r="G33" s="10"/>
      <c r="H33" s="12"/>
      <c r="I33" s="9"/>
      <c r="J33" s="127"/>
      <c r="K33" s="6"/>
      <c r="L33" s="8"/>
      <c r="M33" s="7"/>
      <c r="N33" s="7"/>
      <c r="O33" s="6"/>
      <c r="P33" s="6"/>
    </row>
    <row r="34" spans="1:16" s="5" customFormat="1" ht="17.25" thickBot="1" x14ac:dyDescent="0.3">
      <c r="A34" s="60"/>
      <c r="B34" s="60"/>
      <c r="C34" s="60"/>
      <c r="D34" s="60"/>
      <c r="E34" s="60"/>
      <c r="F34" s="10"/>
      <c r="G34" s="10"/>
      <c r="H34" s="10"/>
      <c r="I34" s="9"/>
      <c r="J34" s="6"/>
      <c r="K34" s="6"/>
      <c r="L34" s="8"/>
      <c r="M34" s="7"/>
      <c r="N34" s="7"/>
      <c r="O34" s="6"/>
      <c r="P34" s="6"/>
    </row>
    <row r="35" spans="1:16" s="5" customFormat="1" ht="17.25" thickBot="1" x14ac:dyDescent="0.3">
      <c r="A35" s="126" t="s">
        <v>51</v>
      </c>
      <c r="B35" s="125"/>
      <c r="C35" s="125"/>
      <c r="D35" s="124">
        <f>(E33-D52)*'[1]% для расчета 2021'!J18/100</f>
        <v>7509.1499595025889</v>
      </c>
      <c r="E35" s="123"/>
      <c r="F35" s="10"/>
      <c r="G35" s="12"/>
      <c r="H35" s="12"/>
      <c r="L35" s="64"/>
      <c r="M35" s="63"/>
      <c r="N35" s="63"/>
    </row>
    <row r="36" spans="1:16" s="5" customFormat="1" ht="72" customHeight="1" x14ac:dyDescent="0.25">
      <c r="A36" s="122" t="s">
        <v>50</v>
      </c>
      <c r="B36" s="121"/>
      <c r="C36" s="121"/>
      <c r="D36" s="83" t="s">
        <v>28</v>
      </c>
      <c r="E36" s="82"/>
      <c r="F36" s="10"/>
      <c r="G36" s="10"/>
      <c r="H36" s="10"/>
      <c r="L36" s="64"/>
      <c r="M36" s="63"/>
      <c r="N36" s="63"/>
    </row>
    <row r="37" spans="1:16" s="5" customFormat="1" ht="51" customHeight="1" x14ac:dyDescent="0.25">
      <c r="A37" s="96" t="s">
        <v>49</v>
      </c>
      <c r="B37" s="95"/>
      <c r="C37" s="94"/>
      <c r="D37" s="106" t="s">
        <v>28</v>
      </c>
      <c r="E37" s="105"/>
      <c r="F37" s="10"/>
      <c r="G37" s="10"/>
      <c r="H37" s="10"/>
      <c r="L37" s="64"/>
      <c r="M37" s="63"/>
      <c r="N37" s="63"/>
    </row>
    <row r="38" spans="1:16" s="5" customFormat="1" ht="54" customHeight="1" x14ac:dyDescent="0.25">
      <c r="A38" s="120" t="s">
        <v>48</v>
      </c>
      <c r="B38" s="107"/>
      <c r="C38" s="107"/>
      <c r="D38" s="109" t="s">
        <v>47</v>
      </c>
      <c r="E38" s="108"/>
      <c r="F38" s="10"/>
      <c r="G38" s="10"/>
      <c r="H38" s="10"/>
      <c r="L38" s="64"/>
      <c r="M38" s="63"/>
      <c r="N38" s="63"/>
    </row>
    <row r="39" spans="1:16" s="5" customFormat="1" ht="33.75" customHeight="1" x14ac:dyDescent="0.25">
      <c r="A39" s="120" t="s">
        <v>46</v>
      </c>
      <c r="B39" s="107"/>
      <c r="C39" s="107"/>
      <c r="D39" s="109" t="s">
        <v>45</v>
      </c>
      <c r="E39" s="108"/>
      <c r="F39" s="10"/>
      <c r="G39" s="10"/>
      <c r="H39" s="10"/>
      <c r="L39" s="64"/>
      <c r="M39" s="63"/>
      <c r="N39" s="63"/>
    </row>
    <row r="40" spans="1:16" s="5" customFormat="1" ht="49.5" customHeight="1" x14ac:dyDescent="0.25">
      <c r="A40" s="119" t="s">
        <v>44</v>
      </c>
      <c r="B40" s="118"/>
      <c r="C40" s="118"/>
      <c r="D40" s="106" t="s">
        <v>28</v>
      </c>
      <c r="E40" s="105"/>
      <c r="F40" s="10"/>
      <c r="G40" s="10"/>
      <c r="H40" s="10"/>
      <c r="L40" s="64"/>
      <c r="M40" s="63"/>
      <c r="N40" s="63"/>
    </row>
    <row r="41" spans="1:16" s="5" customFormat="1" ht="16.5" customHeight="1" x14ac:dyDescent="0.25">
      <c r="A41" s="117" t="s">
        <v>43</v>
      </c>
      <c r="B41" s="116"/>
      <c r="C41" s="115"/>
      <c r="D41" s="114" t="s">
        <v>42</v>
      </c>
      <c r="E41" s="113"/>
      <c r="F41" s="10"/>
      <c r="G41" s="10"/>
      <c r="H41" s="10"/>
      <c r="L41" s="64"/>
      <c r="M41" s="63"/>
      <c r="N41" s="63"/>
    </row>
    <row r="42" spans="1:16" s="5" customFormat="1" ht="16.5" customHeight="1" x14ac:dyDescent="0.25">
      <c r="A42" s="112" t="s">
        <v>41</v>
      </c>
      <c r="B42" s="111"/>
      <c r="C42" s="110"/>
      <c r="D42" s="109" t="s">
        <v>40</v>
      </c>
      <c r="E42" s="108"/>
      <c r="F42" s="10"/>
      <c r="G42" s="10"/>
      <c r="H42" s="10"/>
      <c r="L42" s="64"/>
      <c r="M42" s="63"/>
      <c r="N42" s="63"/>
    </row>
    <row r="43" spans="1:16" s="5" customFormat="1" x14ac:dyDescent="0.25">
      <c r="A43" s="94" t="s">
        <v>39</v>
      </c>
      <c r="B43" s="107"/>
      <c r="C43" s="107"/>
      <c r="D43" s="106" t="s">
        <v>28</v>
      </c>
      <c r="E43" s="105"/>
      <c r="F43" s="10"/>
      <c r="G43" s="10"/>
      <c r="H43" s="10"/>
      <c r="L43" s="64"/>
      <c r="M43" s="63"/>
      <c r="N43" s="63"/>
    </row>
    <row r="44" spans="1:16" s="5" customFormat="1" ht="17.25" thickBot="1" x14ac:dyDescent="0.3">
      <c r="A44" s="104" t="s">
        <v>38</v>
      </c>
      <c r="B44" s="103"/>
      <c r="C44" s="103"/>
      <c r="D44" s="93" t="s">
        <v>37</v>
      </c>
      <c r="E44" s="92"/>
      <c r="F44" s="10"/>
      <c r="G44" s="10"/>
      <c r="H44" s="10"/>
      <c r="L44" s="64"/>
      <c r="M44" s="63"/>
      <c r="N44" s="63"/>
    </row>
    <row r="45" spans="1:16" s="5" customFormat="1" ht="17.25" thickBot="1" x14ac:dyDescent="0.3">
      <c r="A45" s="102" t="s">
        <v>36</v>
      </c>
      <c r="B45" s="101"/>
      <c r="C45" s="101"/>
      <c r="D45" s="88">
        <f>(E33-D52)*'[1]% для расчета 2021'!J19/100</f>
        <v>5300.5929577654288</v>
      </c>
      <c r="E45" s="87"/>
      <c r="F45" s="10"/>
      <c r="G45" s="10"/>
      <c r="H45" s="10"/>
      <c r="L45" s="64"/>
      <c r="M45" s="63"/>
      <c r="N45" s="63"/>
    </row>
    <row r="46" spans="1:16" s="5" customFormat="1" ht="16.5" customHeight="1" x14ac:dyDescent="0.25">
      <c r="A46" s="74" t="s">
        <v>35</v>
      </c>
      <c r="B46" s="73"/>
      <c r="C46" s="72"/>
      <c r="D46" s="100" t="s">
        <v>34</v>
      </c>
      <c r="E46" s="99"/>
      <c r="F46" s="10"/>
      <c r="G46" s="10"/>
      <c r="H46" s="10"/>
      <c r="L46" s="64"/>
      <c r="M46" s="63"/>
      <c r="N46" s="63"/>
    </row>
    <row r="47" spans="1:16" s="5" customFormat="1" ht="60.75" customHeight="1" x14ac:dyDescent="0.25">
      <c r="A47" s="96"/>
      <c r="B47" s="95"/>
      <c r="C47" s="94"/>
      <c r="D47" s="98"/>
      <c r="E47" s="97"/>
      <c r="F47" s="10"/>
      <c r="G47" s="10"/>
      <c r="H47" s="10"/>
      <c r="L47" s="64"/>
      <c r="M47" s="63"/>
      <c r="N47" s="63"/>
    </row>
    <row r="48" spans="1:16" s="5" customFormat="1" ht="42.75" customHeight="1" x14ac:dyDescent="0.25">
      <c r="A48" s="96" t="s">
        <v>33</v>
      </c>
      <c r="B48" s="95"/>
      <c r="C48" s="94"/>
      <c r="D48" s="93" t="s">
        <v>31</v>
      </c>
      <c r="E48" s="92"/>
      <c r="F48" s="10"/>
      <c r="G48" s="10"/>
      <c r="H48" s="10"/>
      <c r="L48" s="64"/>
      <c r="M48" s="63"/>
      <c r="N48" s="63"/>
    </row>
    <row r="49" spans="1:16" s="5" customFormat="1" ht="36.75" customHeight="1" thickBot="1" x14ac:dyDescent="0.3">
      <c r="A49" s="69" t="s">
        <v>32</v>
      </c>
      <c r="B49" s="68"/>
      <c r="C49" s="67"/>
      <c r="D49" s="93" t="s">
        <v>31</v>
      </c>
      <c r="E49" s="92"/>
      <c r="F49" s="10"/>
      <c r="G49" s="10"/>
      <c r="H49" s="10"/>
      <c r="L49" s="64"/>
      <c r="M49" s="63"/>
      <c r="N49" s="63"/>
    </row>
    <row r="50" spans="1:16" s="5" customFormat="1" ht="22.5" customHeight="1" thickBot="1" x14ac:dyDescent="0.3">
      <c r="A50" s="91" t="s">
        <v>30</v>
      </c>
      <c r="B50" s="90"/>
      <c r="C50" s="89"/>
      <c r="D50" s="88">
        <f>(E33-D52)*'[1]% для расчета 2021'!J17/100</f>
        <v>861.59708273198282</v>
      </c>
      <c r="E50" s="87"/>
      <c r="F50" s="10"/>
      <c r="G50" s="10"/>
      <c r="H50" s="10"/>
      <c r="L50" s="64"/>
      <c r="M50" s="63"/>
      <c r="N50" s="63"/>
    </row>
    <row r="51" spans="1:16" s="5" customFormat="1" ht="53.25" customHeight="1" thickBot="1" x14ac:dyDescent="0.3">
      <c r="A51" s="86" t="s">
        <v>29</v>
      </c>
      <c r="B51" s="85"/>
      <c r="C51" s="84"/>
      <c r="D51" s="83" t="s">
        <v>28</v>
      </c>
      <c r="E51" s="82"/>
      <c r="F51" s="10"/>
      <c r="G51" s="10"/>
      <c r="H51" s="10"/>
      <c r="L51" s="64"/>
      <c r="M51" s="63"/>
      <c r="N51" s="63"/>
    </row>
    <row r="52" spans="1:16" ht="17.25" thickBot="1" x14ac:dyDescent="0.35">
      <c r="A52" s="81" t="s">
        <v>27</v>
      </c>
      <c r="B52" s="80"/>
      <c r="C52" s="79"/>
      <c r="D52" s="78">
        <f>D53+D54</f>
        <v>1614.04</v>
      </c>
      <c r="E52" s="77"/>
      <c r="I52" s="1"/>
      <c r="J52" s="1"/>
      <c r="K52" s="1"/>
      <c r="L52" s="76"/>
      <c r="M52" s="75"/>
      <c r="N52" s="75"/>
      <c r="O52" s="1"/>
      <c r="P52" s="1"/>
    </row>
    <row r="53" spans="1:16" s="5" customFormat="1" ht="39.75" customHeight="1" x14ac:dyDescent="0.25">
      <c r="A53" s="74" t="s">
        <v>26</v>
      </c>
      <c r="B53" s="73"/>
      <c r="C53" s="72"/>
      <c r="D53" s="71">
        <f>(C23+C24+C25+C26)*1.8%</f>
        <v>493.50006000000008</v>
      </c>
      <c r="E53" s="70" t="s">
        <v>25</v>
      </c>
      <c r="F53" s="10"/>
      <c r="G53" s="10"/>
      <c r="H53" s="10"/>
      <c r="L53" s="64"/>
      <c r="M53" s="63"/>
      <c r="N53" s="63"/>
    </row>
    <row r="54" spans="1:16" s="5" customFormat="1" ht="83.25" customHeight="1" thickBot="1" x14ac:dyDescent="0.3">
      <c r="A54" s="69" t="s">
        <v>24</v>
      </c>
      <c r="B54" s="68"/>
      <c r="C54" s="67"/>
      <c r="D54" s="66">
        <f>B26-D53</f>
        <v>1120.5399399999999</v>
      </c>
      <c r="E54" s="65" t="s">
        <v>23</v>
      </c>
      <c r="F54" s="10"/>
      <c r="G54" s="10"/>
      <c r="H54" s="10"/>
      <c r="L54" s="64"/>
      <c r="M54" s="63"/>
      <c r="N54" s="63"/>
    </row>
    <row r="55" spans="1:16" s="5" customFormat="1" x14ac:dyDescent="0.25">
      <c r="A55" s="62"/>
      <c r="B55" s="62"/>
      <c r="C55" s="61"/>
      <c r="D55" s="10"/>
      <c r="E55" s="10"/>
      <c r="F55" s="10"/>
      <c r="G55" s="10"/>
      <c r="H55" s="10"/>
      <c r="I55" s="6"/>
      <c r="J55" s="6"/>
      <c r="K55" s="6"/>
      <c r="L55" s="8"/>
      <c r="M55" s="7"/>
      <c r="N55" s="7"/>
      <c r="O55" s="6"/>
      <c r="P55" s="6"/>
    </row>
    <row r="56" spans="1:16" s="5" customFormat="1" x14ac:dyDescent="0.25">
      <c r="A56" s="13" t="s">
        <v>22</v>
      </c>
      <c r="B56" s="13"/>
      <c r="C56" s="13"/>
      <c r="D56" s="13"/>
      <c r="E56" s="13"/>
      <c r="F56" s="13"/>
      <c r="G56" s="10"/>
      <c r="H56" s="10"/>
      <c r="I56" s="9"/>
      <c r="J56" s="6"/>
      <c r="K56" s="6"/>
      <c r="L56" s="8"/>
      <c r="M56" s="7"/>
      <c r="N56" s="7"/>
      <c r="O56" s="6"/>
      <c r="P56" s="6"/>
    </row>
    <row r="57" spans="1:16" s="5" customFormat="1" ht="17.25" thickBot="1" x14ac:dyDescent="0.3">
      <c r="A57" s="10"/>
      <c r="B57" s="10"/>
      <c r="C57" s="10"/>
      <c r="D57" s="60"/>
      <c r="E57" s="60"/>
      <c r="F57" s="10"/>
      <c r="G57" s="10"/>
      <c r="H57" s="10"/>
      <c r="I57" s="9"/>
      <c r="J57" s="6"/>
      <c r="K57" s="6"/>
      <c r="L57" s="8"/>
      <c r="M57" s="7"/>
      <c r="N57" s="7"/>
      <c r="O57" s="6"/>
      <c r="P57" s="6"/>
    </row>
    <row r="58" spans="1:16" s="5" customFormat="1" ht="33.75" thickBot="1" x14ac:dyDescent="0.3">
      <c r="A58" s="59" t="s">
        <v>14</v>
      </c>
      <c r="B58" s="58"/>
      <c r="C58" s="24" t="s">
        <v>13</v>
      </c>
      <c r="D58" s="24" t="s">
        <v>6</v>
      </c>
      <c r="E58" s="57" t="s">
        <v>11</v>
      </c>
      <c r="F58" s="56"/>
      <c r="G58" s="10"/>
      <c r="H58" s="10"/>
      <c r="I58" s="9"/>
      <c r="J58" s="6"/>
      <c r="K58" s="6"/>
      <c r="L58" s="8"/>
      <c r="M58" s="7"/>
      <c r="N58" s="7"/>
      <c r="O58" s="6"/>
      <c r="P58" s="6"/>
    </row>
    <row r="59" spans="1:16" s="5" customFormat="1" ht="25.5" customHeight="1" x14ac:dyDescent="0.25">
      <c r="A59" s="55" t="s">
        <v>21</v>
      </c>
      <c r="B59" s="54"/>
      <c r="C59" s="53" t="s">
        <v>20</v>
      </c>
      <c r="D59" s="52">
        <v>33880</v>
      </c>
      <c r="E59" s="51" t="s">
        <v>19</v>
      </c>
      <c r="F59" s="50"/>
      <c r="G59" s="10"/>
      <c r="H59" s="10"/>
      <c r="I59" s="9"/>
      <c r="J59" s="6"/>
      <c r="K59" s="6"/>
      <c r="L59" s="8"/>
      <c r="M59" s="7"/>
      <c r="N59" s="7"/>
      <c r="O59" s="6"/>
      <c r="P59" s="6"/>
    </row>
    <row r="60" spans="1:16" s="5" customFormat="1" ht="25.5" customHeight="1" thickBot="1" x14ac:dyDescent="0.3">
      <c r="A60" s="49" t="s">
        <v>18</v>
      </c>
      <c r="B60" s="48"/>
      <c r="C60" s="47" t="s">
        <v>17</v>
      </c>
      <c r="D60" s="46">
        <v>3897.37</v>
      </c>
      <c r="E60" s="45" t="s">
        <v>16</v>
      </c>
      <c r="F60" s="44"/>
      <c r="G60" s="10"/>
      <c r="H60" s="10"/>
      <c r="I60" s="9"/>
      <c r="J60" s="6"/>
      <c r="K60" s="6"/>
      <c r="L60" s="8"/>
      <c r="M60" s="7"/>
      <c r="N60" s="7"/>
      <c r="O60" s="6"/>
      <c r="P60" s="6"/>
    </row>
    <row r="61" spans="1:16" s="17" customFormat="1" ht="17.25" thickBot="1" x14ac:dyDescent="0.3">
      <c r="A61" s="43" t="s">
        <v>9</v>
      </c>
      <c r="B61" s="42"/>
      <c r="C61" s="41"/>
      <c r="D61" s="40">
        <f>SUM(D59:D59)</f>
        <v>33880</v>
      </c>
      <c r="E61" s="39"/>
      <c r="F61" s="38"/>
      <c r="G61" s="22"/>
      <c r="H61" s="22"/>
      <c r="I61" s="21"/>
      <c r="J61" s="18"/>
      <c r="K61" s="18"/>
      <c r="L61" s="20"/>
      <c r="M61" s="19"/>
      <c r="N61" s="19"/>
      <c r="O61" s="18"/>
      <c r="P61" s="18"/>
    </row>
    <row r="62" spans="1:16" s="5" customFormat="1" x14ac:dyDescent="0.25">
      <c r="A62" s="10"/>
      <c r="B62" s="10"/>
      <c r="C62" s="10"/>
      <c r="D62" s="10"/>
      <c r="E62" s="10"/>
      <c r="F62" s="10"/>
      <c r="G62" s="10"/>
      <c r="H62" s="10"/>
      <c r="I62" s="9"/>
      <c r="J62" s="6"/>
      <c r="K62" s="6"/>
      <c r="L62" s="8"/>
      <c r="M62" s="7"/>
      <c r="N62" s="7"/>
      <c r="O62" s="6"/>
      <c r="P62" s="6"/>
    </row>
    <row r="63" spans="1:16" s="5" customFormat="1" hidden="1" x14ac:dyDescent="0.25">
      <c r="A63" s="13" t="s">
        <v>15</v>
      </c>
      <c r="B63" s="13"/>
      <c r="C63" s="13"/>
      <c r="D63" s="13"/>
      <c r="E63" s="13"/>
      <c r="F63" s="13"/>
      <c r="G63" s="10"/>
      <c r="H63" s="10"/>
      <c r="I63" s="9"/>
      <c r="J63" s="6"/>
      <c r="K63" s="6"/>
      <c r="L63" s="8"/>
      <c r="M63" s="7"/>
      <c r="N63" s="7"/>
      <c r="O63" s="6"/>
      <c r="P63" s="6"/>
    </row>
    <row r="64" spans="1:16" s="5" customFormat="1" hidden="1" x14ac:dyDescent="0.25">
      <c r="A64" s="10"/>
      <c r="B64" s="10"/>
      <c r="C64" s="10"/>
      <c r="D64" s="10"/>
      <c r="E64" s="10"/>
      <c r="F64" s="10"/>
      <c r="G64" s="10"/>
      <c r="H64" s="10"/>
      <c r="I64" s="9"/>
      <c r="J64" s="6"/>
      <c r="K64" s="6"/>
      <c r="L64" s="8"/>
      <c r="M64" s="7"/>
      <c r="N64" s="7"/>
      <c r="O64" s="6"/>
      <c r="P64" s="6"/>
    </row>
    <row r="65" spans="1:16" s="5" customFormat="1" ht="33.75" hidden="1" thickBot="1" x14ac:dyDescent="0.3">
      <c r="A65" s="37" t="s">
        <v>14</v>
      </c>
      <c r="B65" s="36"/>
      <c r="C65" s="35" t="s">
        <v>13</v>
      </c>
      <c r="D65" s="34" t="s">
        <v>12</v>
      </c>
      <c r="E65" s="33" t="s">
        <v>11</v>
      </c>
      <c r="F65" s="32"/>
      <c r="G65" s="10"/>
      <c r="H65" s="10"/>
      <c r="I65" s="9"/>
      <c r="J65" s="6"/>
      <c r="K65" s="6"/>
      <c r="L65" s="8"/>
      <c r="M65" s="7"/>
      <c r="N65" s="7"/>
      <c r="O65" s="6"/>
      <c r="P65" s="6"/>
    </row>
    <row r="66" spans="1:16" s="5" customFormat="1" ht="17.25" hidden="1" thickBot="1" x14ac:dyDescent="0.3">
      <c r="A66" s="28" t="s">
        <v>10</v>
      </c>
      <c r="B66" s="27"/>
      <c r="C66" s="26"/>
      <c r="D66" s="31"/>
      <c r="E66" s="30"/>
      <c r="F66" s="29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17" customFormat="1" ht="33.75" hidden="1" thickBot="1" x14ac:dyDescent="0.3">
      <c r="A67" s="28" t="s">
        <v>9</v>
      </c>
      <c r="B67" s="27"/>
      <c r="C67" s="26"/>
      <c r="D67" s="25">
        <v>0</v>
      </c>
      <c r="E67" s="24" t="s">
        <v>8</v>
      </c>
      <c r="F67" s="23"/>
      <c r="G67" s="22"/>
      <c r="H67" s="22"/>
      <c r="I67" s="21"/>
      <c r="J67" s="18"/>
      <c r="K67" s="18"/>
      <c r="L67" s="20"/>
      <c r="M67" s="19"/>
      <c r="N67" s="19"/>
      <c r="O67" s="18"/>
      <c r="P67" s="18"/>
    </row>
    <row r="68" spans="1:16" s="5" customFormat="1" hidden="1" x14ac:dyDescent="0.25">
      <c r="A68" s="10"/>
      <c r="B68" s="16"/>
      <c r="C68" s="16"/>
      <c r="D68" s="14"/>
      <c r="E68" s="15"/>
      <c r="F68" s="10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idden="1" x14ac:dyDescent="0.25">
      <c r="A69" s="10"/>
      <c r="B69" s="10"/>
      <c r="C69" s="10"/>
      <c r="D69" s="14"/>
      <c r="E69" s="10"/>
      <c r="F69" s="10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x14ac:dyDescent="0.25">
      <c r="A70" s="13" t="s">
        <v>7</v>
      </c>
      <c r="B70" s="13"/>
      <c r="C70" s="13"/>
      <c r="D70" s="13"/>
      <c r="E70" s="13"/>
      <c r="F70" s="13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x14ac:dyDescent="0.25">
      <c r="A71" s="10"/>
      <c r="B71" s="10"/>
      <c r="C71" s="10"/>
      <c r="D71" s="10"/>
      <c r="E71" s="10" t="s">
        <v>6</v>
      </c>
      <c r="F71" s="10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x14ac:dyDescent="0.25">
      <c r="A72" s="11" t="s">
        <v>5</v>
      </c>
      <c r="B72" s="11"/>
      <c r="C72" s="10"/>
      <c r="D72" s="10"/>
      <c r="F72" s="10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x14ac:dyDescent="0.25">
      <c r="A73" s="11" t="s">
        <v>4</v>
      </c>
      <c r="B73" s="11"/>
      <c r="C73" s="10"/>
      <c r="D73" s="10"/>
      <c r="E73" s="12">
        <f>D54</f>
        <v>1120.5399399999999</v>
      </c>
      <c r="F73" s="10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idden="1" x14ac:dyDescent="0.25">
      <c r="A74" s="10"/>
      <c r="B74" s="10"/>
      <c r="C74" s="10"/>
      <c r="D74" s="10"/>
      <c r="E74" s="12">
        <f>C30*0.1</f>
        <v>0</v>
      </c>
      <c r="F74" s="10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x14ac:dyDescent="0.25">
      <c r="A75" s="10"/>
      <c r="B75" s="10"/>
      <c r="C75" s="10"/>
      <c r="D75" s="10"/>
      <c r="E75" s="10"/>
      <c r="F75" s="10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x14ac:dyDescent="0.25">
      <c r="A76" s="10"/>
      <c r="B76" s="10"/>
      <c r="C76" s="10"/>
      <c r="D76" s="10"/>
      <c r="E76" s="10"/>
      <c r="F76" s="10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x14ac:dyDescent="0.25">
      <c r="A77" s="11" t="s">
        <v>3</v>
      </c>
      <c r="B77" s="11"/>
      <c r="C77" s="11"/>
      <c r="E77" s="10"/>
      <c r="F77" s="10" t="s">
        <v>2</v>
      </c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x14ac:dyDescent="0.25">
      <c r="A78" s="10"/>
      <c r="B78" s="10"/>
      <c r="C78" s="10"/>
      <c r="D78" s="10"/>
      <c r="E78" s="10"/>
      <c r="F78" s="10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x14ac:dyDescent="0.25">
      <c r="A79" s="10"/>
      <c r="B79" s="10"/>
      <c r="C79" s="10"/>
      <c r="D79" s="10"/>
      <c r="E79" s="10"/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x14ac:dyDescent="0.25">
      <c r="A80" s="10"/>
      <c r="B80" s="10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0" t="s">
        <v>1</v>
      </c>
      <c r="B81" s="10"/>
      <c r="C81" s="10"/>
      <c r="D81" s="10"/>
      <c r="E81" s="10"/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x14ac:dyDescent="0.25">
      <c r="A82" s="10"/>
      <c r="B82" s="10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0"/>
      <c r="B83" s="10"/>
      <c r="C83" s="10"/>
      <c r="D83" s="10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0"/>
      <c r="B84" s="10"/>
      <c r="C84" s="10"/>
      <c r="D84" s="10"/>
      <c r="E84" s="10"/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 t="s">
        <v>0</v>
      </c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0"/>
      <c r="B86" s="10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/>
      <c r="B88" s="10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I156" s="6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I157" s="6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I158" s="6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I159" s="6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I160" s="6"/>
      <c r="J160" s="6"/>
      <c r="K160" s="6"/>
      <c r="L160" s="8"/>
      <c r="M160" s="7"/>
      <c r="N160" s="7"/>
      <c r="O160" s="6"/>
      <c r="P160" s="6"/>
    </row>
    <row r="161" spans="9:16" s="5" customFormat="1" x14ac:dyDescent="0.25">
      <c r="I161" s="6"/>
      <c r="J161" s="6"/>
      <c r="K161" s="6"/>
      <c r="L161" s="8"/>
      <c r="M161" s="7"/>
      <c r="N161" s="7"/>
      <c r="O161" s="6"/>
      <c r="P161" s="6"/>
    </row>
    <row r="162" spans="9:16" s="5" customFormat="1" x14ac:dyDescent="0.25">
      <c r="I162" s="6"/>
      <c r="J162" s="6"/>
      <c r="K162" s="6"/>
      <c r="L162" s="8"/>
      <c r="M162" s="7"/>
      <c r="N162" s="7"/>
      <c r="O162" s="6"/>
      <c r="P162" s="6"/>
    </row>
    <row r="163" spans="9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9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9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9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9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9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9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9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9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9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9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9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9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9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</sheetData>
  <mergeCells count="65">
    <mergeCell ref="A70:F70"/>
    <mergeCell ref="A72:B72"/>
    <mergeCell ref="A73:B73"/>
    <mergeCell ref="A77:C77"/>
    <mergeCell ref="A61:B61"/>
    <mergeCell ref="E61:F61"/>
    <mergeCell ref="A63:F63"/>
    <mergeCell ref="A65:B65"/>
    <mergeCell ref="E65:F65"/>
    <mergeCell ref="A66:B66"/>
    <mergeCell ref="E66:F66"/>
    <mergeCell ref="A67:B67"/>
    <mergeCell ref="B68:C68"/>
    <mergeCell ref="A52:C52"/>
    <mergeCell ref="D52:E52"/>
    <mergeCell ref="A53:C53"/>
    <mergeCell ref="A54:C54"/>
    <mergeCell ref="A56:F56"/>
    <mergeCell ref="A58:B58"/>
    <mergeCell ref="E58:F58"/>
    <mergeCell ref="A48:C48"/>
    <mergeCell ref="D48:E48"/>
    <mergeCell ref="A49:C49"/>
    <mergeCell ref="D49:E49"/>
    <mergeCell ref="A59:B59"/>
    <mergeCell ref="E59:F59"/>
    <mergeCell ref="A50:C50"/>
    <mergeCell ref="D50:E50"/>
    <mergeCell ref="A51:C51"/>
    <mergeCell ref="D51:E51"/>
    <mergeCell ref="A44:C44"/>
    <mergeCell ref="D44:E44"/>
    <mergeCell ref="A45:C45"/>
    <mergeCell ref="D45:E45"/>
    <mergeCell ref="A46:C47"/>
    <mergeCell ref="D46:E47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31:E31"/>
    <mergeCell ref="A35:C35"/>
    <mergeCell ref="D35:E35"/>
    <mergeCell ref="A36:C36"/>
    <mergeCell ref="D36:E36"/>
    <mergeCell ref="A37:C37"/>
    <mergeCell ref="D37:E37"/>
    <mergeCell ref="A60:B60"/>
    <mergeCell ref="E60:F60"/>
    <mergeCell ref="A21:A22"/>
    <mergeCell ref="D21:E21"/>
    <mergeCell ref="A2:G2"/>
    <mergeCell ref="A3:G3"/>
    <mergeCell ref="A4:G4"/>
    <mergeCell ref="A5:G5"/>
    <mergeCell ref="A18:G18"/>
    <mergeCell ref="A29:G29"/>
  </mergeCells>
  <pageMargins left="0.70866141732283472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 овр 4_ 4 кат </vt:lpstr>
      <vt:lpstr>'Поч овр 4_ 4 кат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2022-03-29T11:58:14Z</dcterms:created>
  <dcterms:modified xsi:type="dcterms:W3CDTF">2022-03-29T11:58:29Z</dcterms:modified>
</cp:coreProperties>
</file>